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C45910BB-63C2-41C8-B7E9-7CE06C334E74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<sst xmlns="http://schemas.openxmlformats.org/spreadsheetml/2006/main" count="87" uniqueCount="41">
  <si>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</si>
  <si>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</si>
  <si>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</si>
  <si>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</si>
  <si>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</si>
  <si>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</si>
  <si>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</si>
  <si>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</si>
  <si>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</si>
  <si>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</si>
  <si>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</si>
  <si>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</si>
  <si>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</si>
  <si>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</si>
  <si>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</si>
  <si>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</si>
  <si>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</si>
  <si>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</si>
  <si>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</si>
  <si>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</si>
  <si>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</si>
  <si>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</si>
  <si>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</si>
  <si>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</si>
  <si>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</si>
  <si>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</si>
  <si>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</si>
  <si>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</si>
  <si>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</si>
  <si>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</si>
  <si>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</si>
  <si>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</si>
  <si>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</si>
  <si>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</si>
  <si>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</si>
  <si>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</si>
  <si>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</si>
  <si>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</si>
  <si>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Příloha RD č. 3 pro část E - Kolín a Nymburk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</si>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</sst>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  <numFmt numFmtId="166" formatCode="_-* #,##0_-;\-* #,##0_-;_-* &quot;-&quot;??_-;_-@_-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>
      <alignment horizontal="center" vertical="center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166" fontId="1" fillId="4" borderId="5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9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38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3">
        <v>216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4">
        <v>24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3">
        <v>1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3">
        <v>1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3">
        <v>1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3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3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5">
        <v>10950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2">
        <v>485000</v>
      </c>
      <c r="D29" s="15">
        <f>ROUND(0.21*C29,2)</f>
        <v>101850</v>
      </c>
      <c r="E29" s="15">
        <f>C29+D29</f>
        <v>586850</v>
      </c>
      <c r="F29" s="39"/>
      <c r="G29" s="30">
        <f>C29-(C29*F29)</f>
        <v>485000</v>
      </c>
    </row>
    <row r="30" spans="1:7" ht="12.75" x14ac:dyDescent="0.2">
      <c r="A30" s="11"/>
      <c r="B30" s="11"/>
      <c r="C30"/>
      <c r="D30" s="12"/>
      <c r="E30" s="12"/>
      <c r="F30" s="5"/>
      <c r="G30" s="4"/>
    </row>
    <row r="31" spans="1:7" x14ac:dyDescent="0.2">
      <c r="A31" s="36" t="s">
        <v>22</v>
      </c>
      <c r="B31" s="36"/>
      <c r="C31" s="36"/>
      <c r="D31" s="36"/>
      <c r="E31" s="36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485000</v>
      </c>
    </row>
    <row r="35" spans="1:7" ht="12.75" x14ac:dyDescent="0.2">
      <c r="A35" s="37" t="s">
        <v>39</v>
      </c>
      <c r="B35" s="37"/>
      <c r="C35" s="37"/>
      <c r="D35"/>
      <c r="E35"/>
      <c r="F35"/>
    </row>
    <row r="36" spans="1:7" x14ac:dyDescent="0.2">
      <c r="A36" s="38" t="s">
        <v>40</v>
      </c>
      <c r="B36" s="38"/>
      <c r="C36" s="38"/>
      <c r="D36" s="38"/>
      <c r="E36" s="38"/>
      <c r="F36" s="38"/>
      <c r="G36" s="38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x14ac:dyDescent="0.2">
      <c r="A38" s="38"/>
      <c r="B38" s="38"/>
      <c r="C38" s="38"/>
      <c r="D38" s="38"/>
      <c r="E38" s="38"/>
      <c r="F38" s="38"/>
      <c r="G38" s="38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